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mc:AlternateContent xmlns:mc="http://schemas.openxmlformats.org/markup-compatibility/2006">
    <mc:Choice Requires="x15">
      <x15ac:absPath xmlns:x15ac="http://schemas.microsoft.com/office/spreadsheetml/2010/11/ac" url="C:\Users\lenovo\OneDrive\Masaüstü\"/>
    </mc:Choice>
  </mc:AlternateContent>
  <bookViews>
    <workbookView xWindow="0" yWindow="0" windowWidth="28800" windowHeight="11940"/>
  </bookViews>
  <sheets>
    <sheet name="Not hesaplama" sheetId="1" r:id="rId1"/>
  </sheets>
  <calcPr calcId="162913"/>
</workbook>
</file>

<file path=xl/calcChain.xml><?xml version="1.0" encoding="utf-8"?>
<calcChain xmlns="http://schemas.openxmlformats.org/spreadsheetml/2006/main">
  <c r="B15" i="1" l="1"/>
  <c r="A2" i="1"/>
  <c r="B16" i="1"/>
  <c r="B17" i="1"/>
  <c r="E8" i="1"/>
  <c r="D8" i="1" l="1"/>
  <c r="D15" i="1" l="1"/>
  <c r="D10" i="1"/>
  <c r="B18" i="1"/>
</calcChain>
</file>

<file path=xl/sharedStrings.xml><?xml version="1.0" encoding="utf-8"?>
<sst xmlns="http://schemas.openxmlformats.org/spreadsheetml/2006/main" count="136" uniqueCount="108">
  <si>
    <t>SINIF ORTALAMASI</t>
  </si>
  <si>
    <t>STANDART SAPMA</t>
  </si>
  <si>
    <t>VİZE</t>
  </si>
  <si>
    <t>HBN</t>
  </si>
  <si>
    <t>T-SKOR</t>
  </si>
  <si>
    <t>SINIF DÜZEYİ</t>
  </si>
  <si>
    <t>HARF NOTU</t>
  </si>
  <si>
    <t>Sınıf Düzeyi</t>
  </si>
  <si>
    <t>FF</t>
  </si>
  <si>
    <t>FD</t>
  </si>
  <si>
    <t>DD</t>
  </si>
  <si>
    <t>DC</t>
  </si>
  <si>
    <t>CC</t>
  </si>
  <si>
    <t>CB</t>
  </si>
  <si>
    <t>BB</t>
  </si>
  <si>
    <t>BA</t>
  </si>
  <si>
    <t>AA</t>
  </si>
  <si>
    <t>Mükemmel</t>
  </si>
  <si>
    <t>&lt;34</t>
  </si>
  <si>
    <t>34-38</t>
  </si>
  <si>
    <t>39-43</t>
  </si>
  <si>
    <t>44-48</t>
  </si>
  <si>
    <t>49-53</t>
  </si>
  <si>
    <t>54-58</t>
  </si>
  <si>
    <t>59-63</t>
  </si>
  <si>
    <t>64-68</t>
  </si>
  <si>
    <t>≥69</t>
  </si>
  <si>
    <t>Çok İyi</t>
  </si>
  <si>
    <t>&lt;36</t>
  </si>
  <si>
    <t>36-40</t>
  </si>
  <si>
    <t>41-45</t>
  </si>
  <si>
    <t>46-50</t>
  </si>
  <si>
    <t>51-55</t>
  </si>
  <si>
    <t>56-60</t>
  </si>
  <si>
    <t>61-65</t>
  </si>
  <si>
    <t>66-70</t>
  </si>
  <si>
    <t>≥71</t>
  </si>
  <si>
    <t>İyi</t>
  </si>
  <si>
    <t>&lt;38</t>
  </si>
  <si>
    <t>38-42</t>
  </si>
  <si>
    <t>43-47</t>
  </si>
  <si>
    <t>48-52</t>
  </si>
  <si>
    <t>53-57</t>
  </si>
  <si>
    <t>58-62</t>
  </si>
  <si>
    <t>63-67</t>
  </si>
  <si>
    <t>68-72</t>
  </si>
  <si>
    <t>≥73</t>
  </si>
  <si>
    <t>Ortanın Üstü</t>
  </si>
  <si>
    <t>&lt;40</t>
  </si>
  <si>
    <t>40-44</t>
  </si>
  <si>
    <t>45-49</t>
  </si>
  <si>
    <t>50-54</t>
  </si>
  <si>
    <t>55-59</t>
  </si>
  <si>
    <t>60-64</t>
  </si>
  <si>
    <t>65-69</t>
  </si>
  <si>
    <t>70-74</t>
  </si>
  <si>
    <t>≥75</t>
  </si>
  <si>
    <t>Orta</t>
  </si>
  <si>
    <t>&lt;42</t>
  </si>
  <si>
    <t>42-46</t>
  </si>
  <si>
    <t>47-51</t>
  </si>
  <si>
    <t>52-56</t>
  </si>
  <si>
    <t>57-61</t>
  </si>
  <si>
    <t>62-66</t>
  </si>
  <si>
    <t>67-71</t>
  </si>
  <si>
    <t>72-76</t>
  </si>
  <si>
    <t>≥77</t>
  </si>
  <si>
    <t>Zayıf</t>
  </si>
  <si>
    <t>&lt;44</t>
  </si>
  <si>
    <t>69-73</t>
  </si>
  <si>
    <t>74-78</t>
  </si>
  <si>
    <t>≥79</t>
  </si>
  <si>
    <t>Kötü</t>
  </si>
  <si>
    <t>&lt;46</t>
  </si>
  <si>
    <t>71-75</t>
  </si>
  <si>
    <t>76-80</t>
  </si>
  <si>
    <t>≥81</t>
  </si>
  <si>
    <t>70.0 &lt; X  ≤80</t>
  </si>
  <si>
    <t>62.5 &lt; X ≤70.0</t>
  </si>
  <si>
    <t>57.5&lt; X ≤62.5</t>
  </si>
  <si>
    <t>52.5&lt; X  ≤57.5</t>
  </si>
  <si>
    <t>47.5&lt; X ≤52.5</t>
  </si>
  <si>
    <t>42.5&lt; ≤47.5</t>
  </si>
  <si>
    <t>80.0 &lt; X  ≤100</t>
  </si>
  <si>
    <t>Üstün Başarı</t>
  </si>
  <si>
    <t>Harflendirme işlemi mutlak değerlendirme sistemine göre yapılır.</t>
  </si>
  <si>
    <t>Sınıf Ortalaması</t>
  </si>
  <si>
    <t>≤42.5</t>
  </si>
  <si>
    <t>Not işlemleri sayfasında Sınıf ortalaması ve Standart Sapma değerleri mevcuttur.</t>
  </si>
  <si>
    <t>Harf Notu</t>
  </si>
  <si>
    <t>Mutlak Değerlendirme Sistemi Tablosu</t>
  </si>
  <si>
    <t>Başlangıç</t>
  </si>
  <si>
    <t>Bitiş</t>
  </si>
  <si>
    <t>Bağıl Not</t>
  </si>
  <si>
    <t>Mutlak Not</t>
  </si>
  <si>
    <t>Bağıl Değerlendirme Sistemi Tablosu</t>
  </si>
  <si>
    <t>FİNAL / BÜTÜNLEME</t>
  </si>
  <si>
    <t>ÖĞRENCİ ADI SOYADI</t>
  </si>
  <si>
    <t>ÖĞRENCİ NUMARASI</t>
  </si>
  <si>
    <t>DERSİN ADI</t>
  </si>
  <si>
    <t>FAKÜLTE/MYO</t>
  </si>
  <si>
    <t>PROGRAM</t>
  </si>
  <si>
    <t>AKADEMİSYEN</t>
  </si>
  <si>
    <t>GÜMÜŞHANE ÜNİVERSİTESİ</t>
  </si>
  <si>
    <t>NOT DÜZELTME ÇİZELGESİ</t>
  </si>
  <si>
    <t>Nasıl hesaplandı?</t>
  </si>
  <si>
    <t>Tarih</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</si>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</sst>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Arial"/>
      <scheme val="minor"/>
    </font>
    <font>
      <b/>
      <sz val="12"/>
      <color rgb="FF1F1F1F"/>
      <name val="Cambria"/>
      <family val="1"/>
      <charset val="162"/>
    </font>
    <font>
      <sz val="12"/>
      <color rgb="FF1F1F1F"/>
      <name val="Cambria"/>
      <family val="1"/>
      <charset val="162"/>
    </font>
    <font>
      <b/>
      <sz val="10"/>
      <color rgb="FF000000"/>
      <name val="Cambria"/>
      <family val="1"/>
      <charset val="162"/>
    </font>
    <font>
      <b/>
      <sz val="11"/>
      <color rgb="FF000000"/>
      <name val="Cambria"/>
      <family val="1"/>
      <charset val="162"/>
    </font>
    <font>
      <b/>
      <sz val="12"/>
      <color rgb="FF000000"/>
      <name val="Cambria"/>
      <family val="1"/>
      <charset val="162"/>
    </font>
    <font>
      <sz val="10"/>
      <color rgb="FF000000"/>
      <name val="Cambria"/>
      <family val="1"/>
      <charset val="162"/>
    </font>
    <font>
      <sz val="12"/>
      <name val="Cambria"/>
      <family val="1"/>
      <charset val="162"/>
    </font>
    <font>
      <sz val="12"/>
      <color rgb="FF000000"/>
      <name val="Cambria"/>
      <family val="1"/>
      <charset val="162"/>
    </font>
    <font>
      <b/>
      <sz val="12"/>
      <name val="Cambria"/>
      <family val="1"/>
      <charset val="162"/>
    </font>
    <font>
      <sz val="10"/>
      <color theme="1"/>
      <name val="Cambria"/>
      <family val="1"/>
      <charset val="162"/>
    </font>
    <font>
      <sz val="12"/>
      <color theme="1"/>
      <name val="Cambria"/>
      <family val="1"/>
      <charset val="162"/>
    </font>
    <font>
      <b/>
      <sz val="12"/>
      <color theme="1"/>
      <name val="Cambria"/>
      <family val="1"/>
      <charset val="162"/>
    </font>
    <font>
      <b/>
      <sz val="10"/>
      <color theme="0"/>
      <name val="Cambria"/>
      <family val="1"/>
      <charset val="162"/>
    </font>
    <font>
      <sz val="10"/>
      <color rgb="FFC00000"/>
      <name val="Cambria"/>
      <family val="1"/>
      <charset val="162"/>
    </font>
    <font>
      <sz val="10"/>
      <color theme="0" tint="-0.34998626667073579"/>
      <name val="Cambria"/>
      <family val="1"/>
      <charset val="162"/>
    </font>
  </fonts>
  <fills count="5">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applyFont="1" applyAlignment="1"/>
    <xf numFmtId="0" fontId="1" fillId="3" borderId="1" xfId="0" applyFont="1" applyFill="1" applyBorder="1" applyAlignment="1">
      <alignment vertical="center"/>
    </xf>
    <xf numFmtId="0" fontId="1" fillId="3" borderId="1" xfId="0" applyFont="1" applyFill="1" applyBorder="1" applyAlignment="1">
      <alignment horizontal="center" vertical="center"/>
    </xf>
    <xf numFmtId="0" fontId="6" fillId="0" borderId="0" xfId="0" applyFont="1" applyAlignment="1"/>
    <xf numFmtId="0" fontId="9" fillId="3" borderId="1" xfId="0" applyFont="1" applyFill="1" applyBorder="1" applyAlignment="1" applyProtection="1">
      <alignment horizontal="left" vertical="center"/>
    </xf>
    <xf numFmtId="0" fontId="5" fillId="3" borderId="1" xfId="0" applyFont="1" applyFill="1" applyBorder="1" applyAlignment="1"/>
    <xf numFmtId="0" fontId="2" fillId="0" borderId="1" xfId="0" applyFont="1" applyBorder="1" applyAlignment="1">
      <alignment horizontal="center" vertical="center"/>
    </xf>
    <xf numFmtId="0" fontId="3" fillId="0" borderId="0" xfId="0" applyFont="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12" fillId="0" borderId="1" xfId="0" applyNumberFormat="1" applyFont="1" applyBorder="1" applyAlignment="1">
      <alignment horizontal="right" vertical="center"/>
    </xf>
    <xf numFmtId="0" fontId="6" fillId="0" borderId="1" xfId="0" applyFont="1" applyBorder="1" applyAlignment="1"/>
    <xf numFmtId="0" fontId="6" fillId="0" borderId="0" xfId="0" applyFont="1" applyBorder="1" applyAlignment="1">
      <alignment horizontal="center" vertical="center"/>
    </xf>
    <xf numFmtId="0" fontId="6" fillId="0" borderId="0" xfId="0" applyFont="1" applyBorder="1" applyAlignment="1"/>
    <xf numFmtId="0" fontId="5"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Border="1" applyAlignment="1">
      <alignment vertical="center" wrapText="1"/>
    </xf>
    <xf numFmtId="0" fontId="6" fillId="0" borderId="8" xfId="0" applyFont="1" applyBorder="1" applyAlignment="1"/>
    <xf numFmtId="0" fontId="6" fillId="0" borderId="9" xfId="0" applyFont="1" applyBorder="1" applyAlignment="1"/>
    <xf numFmtId="0" fontId="6" fillId="0" borderId="7" xfId="0" applyFont="1" applyBorder="1" applyAlignment="1">
      <alignment horizontal="center" vertical="center"/>
    </xf>
    <xf numFmtId="0" fontId="6" fillId="0" borderId="3" xfId="0" applyFont="1" applyBorder="1" applyAlignment="1"/>
    <xf numFmtId="0" fontId="10" fillId="2" borderId="2" xfId="0" applyFont="1" applyFill="1" applyBorder="1"/>
    <xf numFmtId="0" fontId="10" fillId="0" borderId="2" xfId="0" applyFont="1" applyBorder="1"/>
    <xf numFmtId="0" fontId="6" fillId="0" borderId="6" xfId="0" applyFont="1" applyBorder="1" applyAlignment="1"/>
    <xf numFmtId="0" fontId="6" fillId="0" borderId="4" xfId="0" applyFont="1" applyBorder="1" applyAlignment="1"/>
    <xf numFmtId="0" fontId="10" fillId="2" borderId="5" xfId="0" applyFont="1" applyFill="1" applyBorder="1"/>
    <xf numFmtId="0" fontId="5" fillId="0" borderId="1" xfId="0" applyFont="1" applyBorder="1" applyAlignment="1"/>
    <xf numFmtId="0" fontId="12" fillId="0" borderId="1" xfId="0" applyFont="1" applyBorder="1" applyAlignment="1">
      <alignment vertical="center"/>
    </xf>
    <xf numFmtId="0" fontId="6" fillId="0" borderId="1" xfId="0" applyFont="1" applyBorder="1" applyAlignment="1" applyProtection="1">
      <alignment horizontal="right" vertical="center"/>
      <protection locked="0"/>
    </xf>
    <xf numFmtId="0" fontId="8" fillId="0" borderId="1" xfId="0" applyFont="1" applyBorder="1" applyAlignment="1" applyProtection="1">
      <alignment horizontal="right" vertical="center"/>
      <protection locked="0"/>
    </xf>
    <xf numFmtId="0" fontId="11" fillId="0" borderId="1" xfId="0" applyFont="1" applyBorder="1" applyAlignment="1" applyProtection="1">
      <alignment horizontal="right" vertical="center"/>
      <protection locked="0"/>
    </xf>
    <xf numFmtId="0" fontId="11" fillId="0" borderId="1" xfId="0" applyFont="1" applyBorder="1" applyAlignment="1">
      <alignment horizontal="right" vertical="center"/>
    </xf>
    <xf numFmtId="2" fontId="11" fillId="0" borderId="1" xfId="0" applyNumberFormat="1" applyFont="1" applyBorder="1" applyAlignment="1">
      <alignment horizontal="right" vertical="center"/>
    </xf>
    <xf numFmtId="0" fontId="6" fillId="0" borderId="7" xfId="0" applyFont="1" applyBorder="1" applyAlignment="1"/>
    <xf numFmtId="0" fontId="6" fillId="0" borderId="5" xfId="0" applyFont="1" applyBorder="1" applyAlignment="1"/>
    <xf numFmtId="0" fontId="4" fillId="0" borderId="0" xfId="0" applyFont="1" applyBorder="1" applyAlignment="1">
      <alignment horizontal="left" vertical="center"/>
    </xf>
    <xf numFmtId="0" fontId="5" fillId="0" borderId="1" xfId="0" applyFont="1" applyBorder="1" applyAlignment="1">
      <alignment horizontal="center" vertical="center"/>
    </xf>
    <xf numFmtId="0" fontId="3" fillId="0" borderId="4" xfId="0" applyFont="1" applyBorder="1" applyAlignment="1">
      <alignment horizontal="left" vertical="center"/>
    </xf>
    <xf numFmtId="0" fontId="6" fillId="0" borderId="1" xfId="0" applyFont="1" applyBorder="1" applyAlignment="1">
      <alignment horizontal="left" vertical="center" wrapText="1"/>
    </xf>
    <xf numFmtId="0" fontId="7" fillId="0" borderId="1" xfId="0" applyFont="1" applyFill="1" applyBorder="1" applyAlignment="1" applyProtection="1">
      <alignment horizontal="center" vertical="center"/>
    </xf>
    <xf numFmtId="0" fontId="14" fillId="0" borderId="0" xfId="0" applyFont="1" applyBorder="1" applyAlignment="1">
      <alignment horizontal="left" vertical="center"/>
    </xf>
    <xf numFmtId="0" fontId="13" fillId="4" borderId="0" xfId="0" applyFont="1" applyFill="1" applyBorder="1" applyAlignment="1">
      <alignment horizontal="center" vertical="center"/>
    </xf>
    <xf numFmtId="0" fontId="8" fillId="0" borderId="0" xfId="0" applyFont="1" applyBorder="1" applyAlignment="1" applyProtection="1">
      <alignment horizontal="center"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vertical="center"/>
      <protection locked="0"/>
    </xf>
  </cellXfs>
  <cellStyles count="1">
    <cellStyle name="Normal" xfId="0" builtinId="0"/>
  </cellStyles>
  <dxfs count="21">
    <dxf>
      <fill>
        <patternFill>
          <bgColor theme="9"/>
        </patternFill>
      </fill>
    </dxf>
    <dxf>
      <fill>
        <patternFill>
          <bgColor theme="9"/>
        </patternFill>
      </fill>
    </dxf>
    <dxf>
      <fill>
        <patternFill patternType="solid">
          <fgColor rgb="FFB7E1CD"/>
          <bgColor theme="9"/>
        </patternFill>
      </fill>
    </dxf>
    <dxf>
      <fill>
        <patternFill patternType="solid">
          <fgColor rgb="FFB7E1CD"/>
          <bgColor theme="9"/>
        </patternFill>
      </fill>
    </dxf>
    <dxf>
      <font>
        <b/>
        <color rgb="FFFFFFFF"/>
      </font>
      <fill>
        <patternFill patternType="solid">
          <fgColor rgb="FFCC0000"/>
          <bgColor rgb="FFCC0000"/>
        </patternFill>
      </fill>
    </dxf>
    <dxf>
      <font>
        <b/>
        <i val="0"/>
        <color theme="0"/>
      </font>
      <fill>
        <patternFill>
          <bgColor rgb="FFFF0000"/>
        </patternFill>
      </fill>
    </dxf>
    <dxf>
      <font>
        <b val="0"/>
        <i val="0"/>
        <strike val="0"/>
        <condense val="0"/>
        <extend val="0"/>
        <outline val="0"/>
        <shadow val="0"/>
        <u val="none"/>
        <vertAlign val="baseline"/>
        <sz val="10"/>
        <color rgb="FF000000"/>
        <name val="Cambria"/>
        <scheme val="none"/>
      </font>
      <alignment horizontal="general"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Cambria"/>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mbria"/>
        <scheme val="none"/>
      </font>
    </dxf>
    <dxf>
      <border>
        <bottom style="thin">
          <color indexed="64"/>
        </bottom>
      </border>
    </dxf>
    <dxf>
      <font>
        <b val="0"/>
        <i val="0"/>
        <strike val="0"/>
        <condense val="0"/>
        <extend val="0"/>
        <outline val="0"/>
        <shadow val="0"/>
        <u val="none"/>
        <vertAlign val="baseline"/>
        <sz val="10"/>
        <color rgb="FF000000"/>
        <name val="Cambria"/>
        <scheme val="none"/>
      </font>
      <alignment horizontal="general"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mbria"/>
        <scheme val="none"/>
      </font>
      <fill>
        <patternFill patternType="solid">
          <fgColor theme="0" tint="-0.14999847407452621"/>
          <bgColor theme="0" tint="-0.1499984740745262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Cambri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mbria"/>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mbria"/>
        <scheme val="none"/>
      </font>
    </dxf>
    <dxf>
      <border>
        <bottom style="thin">
          <color indexed="64"/>
        </bottom>
      </border>
    </dxf>
    <dxf>
      <font>
        <strike val="0"/>
        <outline val="0"/>
        <shadow val="0"/>
        <u val="none"/>
        <vertAlign val="baseline"/>
        <name val="Cambria"/>
        <scheme val="none"/>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id="5" name="Tablo5" displayName="Tablo5" ref="A32:C41" totalsRowShown="0" headerRowDxfId="20" dataDxfId="18" headerRowBorderDxfId="19" tableBorderDxfId="17" totalsRowBorderDxfId="16">
  <autoFilter ref="A32:C41">
    <filterColumn colId="0" hiddenButton="1"/>
    <filterColumn colId="1" hiddenButton="1"/>
    <filterColumn colId="2" hiddenButton="1"/>
  </autoFilter>
  <tableColumns count="3">
    <tableColumn id="1" name="Başlangıç" dataDxfId="15"/>
    <tableColumn id="2" name="Bitiş" dataDxfId="14"/>
    <tableColumn id="3" name="Harf Notu" dataDxfId="13"/>
  </tableColumns>
  <tableStyleInfo name="TableStyleLight1" showFirstColumn="0" showLastColumn="0" showRowStripes="1" showColumnStripes="0"/>
</table>
</file>

<file path=xl/tables/table2.xml><?xml version="1.0" encoding="utf-8"?>
<table xmlns="http://schemas.openxmlformats.org/spreadsheetml/2006/main" id="6" name="Tablo6" displayName="Tablo6" ref="D7:E8" totalsRowShown="0" headerRowDxfId="12" dataDxfId="10" headerRowBorderDxfId="11" tableBorderDxfId="9" totalsRowBorderDxfId="8">
  <autoFilter ref="D7:E8">
    <filterColumn colId="0" hiddenButton="1"/>
    <filterColumn colId="1" hiddenButton="1"/>
  </autoFilter>
  <tableColumns count="2">
    <tableColumn id="1" name="Bağıl Not" dataDxfId="7">
      <calculatedColumnFormula>IF(B14&lt;45,"FF",IF(B15&lt;35,"FF",IF(B17="Mükemmel",IF(B16&lt;34,"FF",IF(B16&lt;39,"FD",IF(B16&lt;44,"DD",IF(B16&lt;49,"DC",IF(B16&lt;54,"CC",IF(B16&lt;59,"CB",IF(B16&lt;64,"BB",IF(B16&lt;69,"BA","AA")))))))),IF(B17="Çok İyi",IF(B16&lt;36,"FF",IF(B16&lt;41,"FD",IF(B16&lt;46,"DD",IF(B16&lt;51,"DC",IF(B16&lt;56,"CC",IF(B16&lt;61,"CB",IF(B16&lt;66,"BB",IF(B16&lt;71,"BA","AA")))))))),IF(B17="İyi",IF(B16&lt;38,"FF",IF(B16&lt;43,"FD",IF(B16&lt;48,"DD",IF(B16&lt;53,"DC",IF(B16&lt;58,"CC",IF(B16&lt;63,"CB",IF(B16&lt;68,"BB",IF(B16&lt;73,"BA","AA")))))))),IF(B17="Ortanın Üstü",IF(B16&lt;40,"FF",IF(B16&lt;45,"FD",IF(B16&lt;50,"DD",IF(B16&lt;55,"DC",IF(B16&lt;60,"CC",IF(B16&lt;65,"CB",IF(B16&lt;70,"BB",IF(B16&lt;75,"BA","AA")))))))),IF(B17="Orta",IF(B16&lt;42,"FF",IF(B16&lt;47,"FD",IF(B16&lt;52,"DD",IF(B16&lt;57,"DC",IF(B16&lt;62,"CC",IF(B16&lt;67,"CB",IF(B16&lt;72,"BB",IF(B16&lt;77,"BA","AA")))))))),IF(B17="Zayıf",IF(B16&lt;44,"FF",IF(B16&lt;49,"FD",IF(B16&lt;54,"DD",IF(B16&lt;59,"DC",IF(B16&lt;64,"CC",IF(B16&lt;69,"CB",IF(B16&lt;74,"BB",IF(B16&lt;79,"BA","AA")))))))),IF(B17="Kötü",IF(B16&lt;46,"FF",IF(B16&lt;51,"FD",IF(B16&lt;56,"DD",IF(B16&lt;61,"DC",IF(B16&lt;66,"CC",IF(B16&lt;71,"CB",IF(B16&lt;76,"BB",IF(B16&lt;81,"BA","Not bekleniyor")))))))),"Mutlak Sistem")))))))))</calculatedColumnFormula>
    </tableColumn>
    <tableColumn id="2" name="Mutlak Not" dataDxfId="6">
      <calculatedColumnFormula>IF(B14&lt;45,"FF",VLOOKUP(B15, $A$33:$C$41, 3, TRUE))</calculatedColumnFormula>
    </tableColumn>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outlinePr summaryBelow="0" summaryRight="0"/>
  </sheetPr>
  <dimension ref="A1:Y79"/>
  <sheetViews>
    <sheetView tabSelected="1" zoomScale="70" zoomScaleNormal="70" zoomScalePageLayoutView="70" workbookViewId="0">
      <selection activeCell="F38" sqref="F38"/>
    </sheetView>
  </sheetViews>
  <sheetFormatPr defaultColWidth="12.5703125" defaultRowHeight="15.75" customHeight="1" x14ac:dyDescent="0.2"/>
  <cols>
    <col min="1" max="1" width="24.140625" style="3" customWidth="1"/>
    <col min="2" max="2" width="31.5703125" style="3" customWidth="1"/>
    <col min="3" max="3" width="10.42578125" style="8" customWidth="1"/>
    <col min="4" max="4" width="12.140625" style="8" customWidth="1"/>
    <col min="5" max="11" width="10.42578125" style="8" customWidth="1"/>
    <col min="12" max="23" width="12.5703125" style="3"/>
    <col min="24" max="25" width="0" style="3" hidden="1" customWidth="1"/>
    <col min="26" max="16384" width="12.5703125" style="3"/>
  </cols>
  <sheetData>
    <row r="1" spans="1:25" ht="31.5" customHeight="1" x14ac:dyDescent="0.2">
      <c r="A1" s="36" t="s">
        <v>103</v>
      </c>
      <c r="B1" s="36"/>
      <c r="C1" s="36"/>
      <c r="D1" s="36"/>
      <c r="E1" s="36"/>
      <c r="F1" s="36"/>
      <c r="G1" s="36"/>
      <c r="H1" s="36"/>
      <c r="I1" s="36"/>
      <c r="J1" s="36"/>
      <c r="K1" s="36"/>
    </row>
    <row r="2" spans="1:25" ht="31.5" customHeight="1" x14ac:dyDescent="0.2">
      <c r="A2" s="36" t="str">
        <f>IF(B5="","",B5)</f>
        <v/>
      </c>
      <c r="B2" s="36"/>
      <c r="C2" s="36"/>
      <c r="D2" s="36"/>
      <c r="E2" s="36"/>
      <c r="F2" s="36"/>
      <c r="G2" s="36"/>
      <c r="H2" s="36"/>
      <c r="I2" s="36"/>
      <c r="J2" s="36"/>
      <c r="K2" s="36"/>
    </row>
    <row r="3" spans="1:25" ht="31.5" customHeight="1" x14ac:dyDescent="0.2">
      <c r="A3" s="36" t="s">
        <v>104</v>
      </c>
      <c r="B3" s="36"/>
      <c r="C3" s="36"/>
      <c r="D3" s="36"/>
      <c r="E3" s="36"/>
      <c r="F3" s="36"/>
      <c r="G3" s="36"/>
      <c r="H3" s="36"/>
      <c r="I3" s="36"/>
      <c r="J3" s="36"/>
      <c r="K3" s="36"/>
    </row>
    <row r="4" spans="1:25" ht="31.5" customHeight="1" x14ac:dyDescent="0.2">
      <c r="A4" s="14"/>
      <c r="B4" s="14"/>
      <c r="C4" s="14"/>
      <c r="D4" s="14"/>
      <c r="E4" s="14"/>
      <c r="F4" s="14"/>
      <c r="G4" s="14"/>
      <c r="H4" s="14"/>
      <c r="I4" s="14"/>
      <c r="J4" s="14"/>
      <c r="K4" s="14"/>
    </row>
    <row r="5" spans="1:25" x14ac:dyDescent="0.25">
      <c r="A5" s="26" t="s">
        <v>100</v>
      </c>
      <c r="B5" s="28"/>
      <c r="C5" s="12"/>
      <c r="D5" s="40" t="s">
        <v>88</v>
      </c>
      <c r="E5" s="40"/>
      <c r="F5" s="40"/>
      <c r="G5" s="40"/>
      <c r="H5" s="40"/>
      <c r="I5" s="40"/>
      <c r="J5" s="40"/>
      <c r="K5" s="40"/>
    </row>
    <row r="6" spans="1:25" x14ac:dyDescent="0.25">
      <c r="A6" s="26" t="s">
        <v>101</v>
      </c>
      <c r="B6" s="28"/>
      <c r="C6" s="12"/>
      <c r="D6" s="12"/>
      <c r="E6" s="12"/>
      <c r="F6" s="12"/>
      <c r="G6" s="12"/>
      <c r="H6" s="12"/>
      <c r="I6" s="12"/>
      <c r="J6" s="12"/>
      <c r="K6" s="12"/>
    </row>
    <row r="7" spans="1:25" x14ac:dyDescent="0.25">
      <c r="A7" s="26" t="s">
        <v>102</v>
      </c>
      <c r="B7" s="28"/>
      <c r="C7" s="12"/>
      <c r="D7" s="17" t="s">
        <v>93</v>
      </c>
      <c r="E7" s="33" t="s">
        <v>94</v>
      </c>
      <c r="F7" s="12"/>
      <c r="G7" s="12"/>
      <c r="H7" s="12"/>
      <c r="I7" s="12"/>
      <c r="J7" s="12"/>
      <c r="K7" s="12"/>
    </row>
    <row r="8" spans="1:25" x14ac:dyDescent="0.25">
      <c r="A8" s="26" t="s">
        <v>97</v>
      </c>
      <c r="B8" s="29"/>
      <c r="C8" s="12"/>
      <c r="D8" s="23" t="str">
        <f>IF(B14&lt;45,"FF",IF(B15&lt;35,"FF",IF(B17="Mükemmel",IF(B16&lt;34,"FF",IF(B16&lt;39,"FD",IF(B16&lt;44,"DD",IF(B16&lt;49,"DC",IF(B16&lt;54,"CC",IF(B16&lt;59,"CB",IF(B16&lt;64,"BB",IF(B16&lt;69,"BA","AA")))))))),IF(B17="Çok İyi",IF(B16&lt;36,"FF",IF(B16&lt;41,"FD",IF(B16&lt;46,"DD",IF(B16&lt;51,"DC",IF(B16&lt;56,"CC",IF(B16&lt;61,"CB",IF(B16&lt;66,"BB",IF(B16&lt;71,"BA","AA")))))))),IF(B17="İyi",IF(B16&lt;38,"FF",IF(B16&lt;43,"FD",IF(B16&lt;48,"DD",IF(B16&lt;53,"DC",IF(B16&lt;58,"CC",IF(B16&lt;63,"CB",IF(B16&lt;68,"BB",IF(B16&lt;73,"BA","AA")))))))),IF(B17="Ortanın Üstü",IF(B16&lt;40,"FF",IF(B16&lt;45,"FD",IF(B16&lt;50,"DD",IF(B16&lt;55,"DC",IF(B16&lt;60,"CC",IF(B16&lt;65,"CB",IF(B16&lt;70,"BB",IF(B16&lt;75,"BA","AA")))))))),IF(B17="Orta",IF(B16&lt;42,"FF",IF(B16&lt;47,"FD",IF(B16&lt;52,"DD",IF(B16&lt;57,"DC",IF(B16&lt;62,"CC",IF(B16&lt;67,"CB",IF(B16&lt;72,"BB",IF(B16&lt;77,"BA","AA")))))))),IF(B17="Zayıf",IF(B16&lt;44,"FF",IF(B16&lt;49,"FD",IF(B16&lt;54,"DD",IF(B16&lt;59,"DC",IF(B16&lt;64,"CC",IF(B16&lt;69,"CB",IF(B16&lt;74,"BB",IF(B16&lt;79,"BA","AA")))))))),IF(B17="Kötü",IF(B16&lt;46,"FF",IF(B16&lt;51,"FD",IF(B16&lt;56,"DD",IF(B16&lt;61,"DC",IF(B16&lt;66,"CC",IF(B16&lt;71,"CB",IF(B16&lt;76,"BB",IF(B16&lt;81,"BA","Not bekleniyor")))))))),"Mutlak Sistem")))))))))</f>
        <v>FF</v>
      </c>
      <c r="E8" s="34" t="str">
        <f>IF(B14&lt;45,"FF",VLOOKUP(B15, $A$33:$C$41, 3, TRUE))</f>
        <v>FF</v>
      </c>
      <c r="F8" s="12"/>
      <c r="G8" s="12"/>
      <c r="H8" s="12"/>
      <c r="I8" s="12"/>
      <c r="J8" s="12"/>
      <c r="K8" s="12"/>
    </row>
    <row r="9" spans="1:25" x14ac:dyDescent="0.25">
      <c r="A9" s="26" t="s">
        <v>98</v>
      </c>
      <c r="B9" s="29"/>
      <c r="C9" s="12"/>
      <c r="D9" s="12"/>
      <c r="E9" s="12"/>
      <c r="F9" s="12"/>
      <c r="G9" s="12"/>
      <c r="H9" s="12"/>
      <c r="I9" s="12"/>
      <c r="J9" s="12"/>
      <c r="K9" s="12"/>
    </row>
    <row r="10" spans="1:25" x14ac:dyDescent="0.25">
      <c r="A10" s="26" t="s">
        <v>99</v>
      </c>
      <c r="B10" s="29"/>
      <c r="C10" s="12"/>
      <c r="D10" s="41" t="str">
        <f>IF(B11&gt;80,"MUTLAK DEĞERLENDİRME SİSTEMİ UYGULANDI",IFERROR(IF(VLOOKUP(E8,$X$11:$Y$19,2,0) &gt; VLOOKUP(D8,$X$11:$Y$19,2,0), "MUTLAK DEĞERLENDİRME SİSTEMİ UYGULANDI", "BAĞIL DEĞERLENDİRME SİSTEMİ UYGULANDI"), "Not Bekleniyor..."))</f>
        <v>BAĞIL DEĞERLENDİRME SİSTEMİ UYGULANDI</v>
      </c>
      <c r="E10" s="41"/>
      <c r="F10" s="41"/>
      <c r="G10" s="41"/>
      <c r="H10" s="41"/>
      <c r="I10" s="12"/>
      <c r="J10" s="12"/>
      <c r="K10" s="12"/>
    </row>
    <row r="11" spans="1:25" x14ac:dyDescent="0.2">
      <c r="A11" s="27" t="s">
        <v>0</v>
      </c>
      <c r="B11" s="30"/>
      <c r="C11" s="12"/>
      <c r="D11" s="12"/>
      <c r="E11" s="12"/>
      <c r="F11" s="12"/>
      <c r="G11" s="12"/>
      <c r="H11" s="12"/>
      <c r="I11" s="12"/>
      <c r="J11" s="12"/>
      <c r="K11" s="12"/>
      <c r="X11" s="3" t="s">
        <v>16</v>
      </c>
      <c r="Y11" s="3">
        <v>4</v>
      </c>
    </row>
    <row r="12" spans="1:25" x14ac:dyDescent="0.2">
      <c r="A12" s="27" t="s">
        <v>1</v>
      </c>
      <c r="B12" s="30"/>
      <c r="C12" s="12"/>
      <c r="D12" s="12"/>
      <c r="E12" s="12"/>
      <c r="F12" s="12"/>
      <c r="G12" s="12"/>
      <c r="H12" s="12"/>
      <c r="I12" s="12"/>
      <c r="J12" s="12"/>
      <c r="K12" s="12"/>
      <c r="X12" s="3" t="s">
        <v>15</v>
      </c>
      <c r="Y12" s="3">
        <v>3.5</v>
      </c>
    </row>
    <row r="13" spans="1:25" x14ac:dyDescent="0.2">
      <c r="A13" s="27" t="s">
        <v>2</v>
      </c>
      <c r="B13" s="30"/>
      <c r="C13" s="12"/>
      <c r="D13" s="12"/>
      <c r="E13" s="12"/>
      <c r="F13" s="12"/>
      <c r="G13" s="12"/>
      <c r="H13" s="12"/>
      <c r="I13" s="12"/>
      <c r="J13" s="12"/>
      <c r="K13" s="12"/>
      <c r="X13" s="3" t="s">
        <v>14</v>
      </c>
      <c r="Y13" s="3">
        <v>3</v>
      </c>
    </row>
    <row r="14" spans="1:25" x14ac:dyDescent="0.2">
      <c r="A14" s="27" t="s">
        <v>96</v>
      </c>
      <c r="B14" s="30"/>
      <c r="C14" s="12"/>
      <c r="D14" s="37" t="s">
        <v>105</v>
      </c>
      <c r="E14" s="37"/>
      <c r="F14" s="12"/>
      <c r="G14" s="12"/>
      <c r="H14" s="12"/>
      <c r="I14" s="12"/>
      <c r="J14" s="12"/>
      <c r="K14" s="12"/>
      <c r="X14" s="3" t="s">
        <v>13</v>
      </c>
      <c r="Y14" s="3">
        <v>2.5</v>
      </c>
    </row>
    <row r="15" spans="1:25" ht="15.75" customHeight="1" x14ac:dyDescent="0.2">
      <c r="A15" s="27" t="s">
        <v>3</v>
      </c>
      <c r="B15" s="31">
        <f>(B13*0.4)+(B14*0.6)</f>
        <v>0</v>
      </c>
      <c r="C15" s="12"/>
      <c r="D15" s="38" t="str">
        <f>IF(B14&lt;45,"Öğrencinin final notu 45 altında olduğu için direkt FF harf notu verilir.",IF(B15&lt;35,"Öğrencinin vize ve final notları ağırlıklı ortalamaları (HBN) 35'ten daha düşük ise direkt FF harf notu verilir.",IF(B11&gt;80,"Sınıf ortalaması 80'in üzerinde ise Mutlak Değerlendirme Sistemi uygulanır.",IF(VLOOKUP(E8,$X$11:$Y$19,2,0)&gt;VLOOKUP(D8,$X$11:$Y$19,2,0),"Mutlak not bağıl nottan daha yüksekse mutlak not uygulanır.","Bağıl not mutlak nota eşit veya daha yüksek olduğu için bağıl not uygulanır. Bağıl not hesaplama formülü Gümüşhane Üniversitesi Bağıl Değerlendirme Yönergesi Madde-10"))))</f>
        <v>Öğrencinin final notu 45 altında olduğu için direkt FF harf notu verilir.</v>
      </c>
      <c r="E15" s="38"/>
      <c r="F15" s="38"/>
      <c r="G15" s="38"/>
      <c r="H15" s="38"/>
      <c r="I15" s="38"/>
      <c r="J15" s="38"/>
      <c r="K15" s="16"/>
      <c r="X15" s="3" t="s">
        <v>12</v>
      </c>
      <c r="Y15" s="3">
        <v>2</v>
      </c>
    </row>
    <row r="16" spans="1:25" x14ac:dyDescent="0.2">
      <c r="A16" s="27" t="s">
        <v>4</v>
      </c>
      <c r="B16" s="32" t="str">
        <f>IF(B5="","Fakülte/MYO bilgisini girin",IF(B6="","Program adını girin",IF(B7="","Akademisyen adını girin",IF(B8="","Öğrenci adı soyadı girin",
IF(B9="","Öğrenci numarası girin",
IF(B10="","Ders adı girin",
IF(B11="","Sınıf ortalaması girin",
IF(B12="","Standart sapma girin",
IF(B13="","Vize notu girin",
IF(B14="","Final notu girin",
60+10*((((B13*0.4)+(B14*0.6))-B11)/B12)))))))))))</f>
        <v>Fakülte/MYO bilgisini girin</v>
      </c>
      <c r="C16" s="12"/>
      <c r="D16" s="38"/>
      <c r="E16" s="38"/>
      <c r="F16" s="38"/>
      <c r="G16" s="38"/>
      <c r="H16" s="38"/>
      <c r="I16" s="38"/>
      <c r="J16" s="38"/>
      <c r="K16" s="16"/>
      <c r="X16" s="3" t="s">
        <v>11</v>
      </c>
      <c r="Y16" s="3">
        <v>1.5</v>
      </c>
    </row>
    <row r="17" spans="1:25" x14ac:dyDescent="0.2">
      <c r="A17" s="27" t="s">
        <v>5</v>
      </c>
      <c r="B17" s="31" t="str">
        <f xml:space="preserve">
IF(B11&gt;80,"Üstün Başarı",
IF(B11&gt;70,"Mükemmel",
IF(B11&gt;62.5,"Çok İyi",
IF(B11&gt;57.5,"İyi",
IF(B11&gt;52.5,"Ortanın Üstü",
IF(B11&gt;47.5,"Orta",
IF(B11&gt;42.5,"Zayıf",
"Kötü")))))))</f>
        <v>Kötü</v>
      </c>
      <c r="C17" s="12"/>
      <c r="D17" s="12"/>
      <c r="E17" s="12"/>
      <c r="F17" s="12"/>
      <c r="G17" s="12"/>
      <c r="H17" s="12"/>
      <c r="I17" s="12"/>
      <c r="J17" s="12"/>
      <c r="K17" s="12"/>
      <c r="X17" s="3" t="s">
        <v>10</v>
      </c>
      <c r="Y17" s="3">
        <v>1</v>
      </c>
    </row>
    <row r="18" spans="1:25" x14ac:dyDescent="0.2">
      <c r="A18" s="27" t="s">
        <v>6</v>
      </c>
      <c r="B18" s="10" t="str">
        <f>IF(ISTEXT(B16),"",
IF(AND(B13="",B14=""),"Vize / Final girin",
IF(B13="","Vize notu girin",IF(B11&gt;80,Tablo6[Mutlak Not],
IF(B14="","Final notu girin",IF(B14&lt;45,"FF",IF(B15&lt;35,"FF",
IF(VLOOKUP(E8,$X$11:$Y$19,2,0)&gt;=VLOOKUP(D8,$X$11:$Y$19,2,0),E8,D8))))))))</f>
        <v/>
      </c>
      <c r="C18" s="12"/>
      <c r="D18" s="12"/>
      <c r="E18" s="12"/>
      <c r="F18" s="12"/>
      <c r="G18" s="12"/>
      <c r="H18" s="12"/>
      <c r="I18" s="12"/>
      <c r="J18" s="12"/>
      <c r="K18" s="12"/>
      <c r="X18" s="3" t="s">
        <v>9</v>
      </c>
      <c r="Y18" s="3">
        <v>0.5</v>
      </c>
    </row>
    <row r="19" spans="1:25" ht="15.75" customHeight="1" x14ac:dyDescent="0.2">
      <c r="A19" s="13"/>
      <c r="B19" s="13"/>
      <c r="C19" s="12"/>
      <c r="D19" s="12"/>
      <c r="E19" s="12"/>
      <c r="F19" s="12"/>
      <c r="G19" s="12"/>
      <c r="H19" s="12"/>
      <c r="I19" s="12"/>
      <c r="J19" s="12"/>
      <c r="K19" s="12"/>
      <c r="X19" s="3" t="s">
        <v>8</v>
      </c>
      <c r="Y19" s="3">
        <v>0</v>
      </c>
    </row>
    <row r="20" spans="1:25" ht="15.75" customHeight="1" x14ac:dyDescent="0.2">
      <c r="A20" s="35" t="s">
        <v>95</v>
      </c>
      <c r="B20" s="35"/>
      <c r="C20" s="35"/>
      <c r="D20" s="35"/>
      <c r="E20" s="35"/>
      <c r="F20" s="35"/>
      <c r="G20" s="35"/>
      <c r="H20" s="35"/>
      <c r="I20" s="35"/>
      <c r="J20" s="35"/>
      <c r="K20" s="35"/>
      <c r="V20" s="9"/>
      <c r="W20" s="9"/>
    </row>
    <row r="21" spans="1:25" s="9" customFormat="1" ht="20.100000000000001" customHeight="1" x14ac:dyDescent="0.2">
      <c r="A21" s="1" t="s">
        <v>7</v>
      </c>
      <c r="B21" s="1" t="s">
        <v>86</v>
      </c>
      <c r="C21" s="2" t="s">
        <v>8</v>
      </c>
      <c r="D21" s="2" t="s">
        <v>9</v>
      </c>
      <c r="E21" s="2" t="s">
        <v>10</v>
      </c>
      <c r="F21" s="2" t="s">
        <v>11</v>
      </c>
      <c r="G21" s="2" t="s">
        <v>12</v>
      </c>
      <c r="H21" s="2" t="s">
        <v>13</v>
      </c>
      <c r="I21" s="2" t="s">
        <v>14</v>
      </c>
      <c r="J21" s="2" t="s">
        <v>15</v>
      </c>
      <c r="K21" s="2" t="s">
        <v>16</v>
      </c>
      <c r="T21" s="3"/>
      <c r="U21" s="3"/>
    </row>
    <row r="22" spans="1:25" s="9" customFormat="1" ht="20.100000000000001" customHeight="1" x14ac:dyDescent="0.25">
      <c r="A22" s="4" t="s">
        <v>84</v>
      </c>
      <c r="B22" s="5" t="s">
        <v>83</v>
      </c>
      <c r="C22" s="39" t="s">
        <v>85</v>
      </c>
      <c r="D22" s="39"/>
      <c r="E22" s="39"/>
      <c r="F22" s="39"/>
      <c r="G22" s="39"/>
      <c r="H22" s="39"/>
      <c r="I22" s="39"/>
      <c r="J22" s="39"/>
      <c r="K22" s="39"/>
    </row>
    <row r="23" spans="1:25" s="9" customFormat="1" ht="20.100000000000001" customHeight="1" x14ac:dyDescent="0.2">
      <c r="A23" s="1" t="s">
        <v>17</v>
      </c>
      <c r="B23" s="1" t="s">
        <v>77</v>
      </c>
      <c r="C23" s="6" t="s">
        <v>18</v>
      </c>
      <c r="D23" s="6" t="s">
        <v>19</v>
      </c>
      <c r="E23" s="6" t="s">
        <v>20</v>
      </c>
      <c r="F23" s="6" t="s">
        <v>21</v>
      </c>
      <c r="G23" s="6" t="s">
        <v>22</v>
      </c>
      <c r="H23" s="6" t="s">
        <v>23</v>
      </c>
      <c r="I23" s="6" t="s">
        <v>24</v>
      </c>
      <c r="J23" s="6" t="s">
        <v>25</v>
      </c>
      <c r="K23" s="6" t="s">
        <v>26</v>
      </c>
    </row>
    <row r="24" spans="1:25" s="9" customFormat="1" ht="20.100000000000001" customHeight="1" x14ac:dyDescent="0.2">
      <c r="A24" s="1" t="s">
        <v>27</v>
      </c>
      <c r="B24" s="1" t="s">
        <v>78</v>
      </c>
      <c r="C24" s="6" t="s">
        <v>28</v>
      </c>
      <c r="D24" s="6" t="s">
        <v>29</v>
      </c>
      <c r="E24" s="6" t="s">
        <v>30</v>
      </c>
      <c r="F24" s="6" t="s">
        <v>31</v>
      </c>
      <c r="G24" s="6" t="s">
        <v>32</v>
      </c>
      <c r="H24" s="6" t="s">
        <v>33</v>
      </c>
      <c r="I24" s="6" t="s">
        <v>34</v>
      </c>
      <c r="J24" s="6" t="s">
        <v>35</v>
      </c>
      <c r="K24" s="6" t="s">
        <v>36</v>
      </c>
    </row>
    <row r="25" spans="1:25" s="9" customFormat="1" ht="20.100000000000001" customHeight="1" x14ac:dyDescent="0.2">
      <c r="A25" s="1" t="s">
        <v>37</v>
      </c>
      <c r="B25" s="1" t="s">
        <v>79</v>
      </c>
      <c r="C25" s="6" t="s">
        <v>38</v>
      </c>
      <c r="D25" s="6" t="s">
        <v>39</v>
      </c>
      <c r="E25" s="6" t="s">
        <v>40</v>
      </c>
      <c r="F25" s="6" t="s">
        <v>41</v>
      </c>
      <c r="G25" s="6" t="s">
        <v>42</v>
      </c>
      <c r="H25" s="6" t="s">
        <v>43</v>
      </c>
      <c r="I25" s="6" t="s">
        <v>44</v>
      </c>
      <c r="J25" s="6" t="s">
        <v>45</v>
      </c>
      <c r="K25" s="6" t="s">
        <v>46</v>
      </c>
    </row>
    <row r="26" spans="1:25" s="9" customFormat="1" ht="20.100000000000001" customHeight="1" x14ac:dyDescent="0.2">
      <c r="A26" s="1" t="s">
        <v>47</v>
      </c>
      <c r="B26" s="1" t="s">
        <v>80</v>
      </c>
      <c r="C26" s="6" t="s">
        <v>48</v>
      </c>
      <c r="D26" s="6" t="s">
        <v>49</v>
      </c>
      <c r="E26" s="6" t="s">
        <v>50</v>
      </c>
      <c r="F26" s="6" t="s">
        <v>51</v>
      </c>
      <c r="G26" s="6" t="s">
        <v>52</v>
      </c>
      <c r="H26" s="6" t="s">
        <v>53</v>
      </c>
      <c r="I26" s="6" t="s">
        <v>54</v>
      </c>
      <c r="J26" s="6" t="s">
        <v>55</v>
      </c>
      <c r="K26" s="6" t="s">
        <v>56</v>
      </c>
    </row>
    <row r="27" spans="1:25" s="9" customFormat="1" ht="20.100000000000001" customHeight="1" x14ac:dyDescent="0.2">
      <c r="A27" s="1" t="s">
        <v>57</v>
      </c>
      <c r="B27" s="1" t="s">
        <v>81</v>
      </c>
      <c r="C27" s="6" t="s">
        <v>58</v>
      </c>
      <c r="D27" s="6" t="s">
        <v>59</v>
      </c>
      <c r="E27" s="6" t="s">
        <v>60</v>
      </c>
      <c r="F27" s="6" t="s">
        <v>61</v>
      </c>
      <c r="G27" s="6" t="s">
        <v>62</v>
      </c>
      <c r="H27" s="6" t="s">
        <v>63</v>
      </c>
      <c r="I27" s="6" t="s">
        <v>64</v>
      </c>
      <c r="J27" s="6" t="s">
        <v>65</v>
      </c>
      <c r="K27" s="6" t="s">
        <v>66</v>
      </c>
    </row>
    <row r="28" spans="1:25" s="9" customFormat="1" ht="20.100000000000001" customHeight="1" x14ac:dyDescent="0.2">
      <c r="A28" s="1" t="s">
        <v>67</v>
      </c>
      <c r="B28" s="1" t="s">
        <v>82</v>
      </c>
      <c r="C28" s="6" t="s">
        <v>68</v>
      </c>
      <c r="D28" s="6" t="s">
        <v>21</v>
      </c>
      <c r="E28" s="6" t="s">
        <v>22</v>
      </c>
      <c r="F28" s="6" t="s">
        <v>23</v>
      </c>
      <c r="G28" s="6" t="s">
        <v>24</v>
      </c>
      <c r="H28" s="6" t="s">
        <v>25</v>
      </c>
      <c r="I28" s="6" t="s">
        <v>69</v>
      </c>
      <c r="J28" s="6" t="s">
        <v>70</v>
      </c>
      <c r="K28" s="6" t="s">
        <v>71</v>
      </c>
    </row>
    <row r="29" spans="1:25" s="9" customFormat="1" ht="20.100000000000001" customHeight="1" x14ac:dyDescent="0.2">
      <c r="A29" s="1" t="s">
        <v>72</v>
      </c>
      <c r="B29" s="1" t="s">
        <v>87</v>
      </c>
      <c r="C29" s="6" t="s">
        <v>73</v>
      </c>
      <c r="D29" s="6" t="s">
        <v>31</v>
      </c>
      <c r="E29" s="6" t="s">
        <v>32</v>
      </c>
      <c r="F29" s="6" t="s">
        <v>33</v>
      </c>
      <c r="G29" s="6" t="s">
        <v>34</v>
      </c>
      <c r="H29" s="6" t="s">
        <v>35</v>
      </c>
      <c r="I29" s="6" t="s">
        <v>74</v>
      </c>
      <c r="J29" s="6" t="s">
        <v>75</v>
      </c>
      <c r="K29" s="6" t="s">
        <v>76</v>
      </c>
      <c r="V29" s="3"/>
      <c r="W29" s="3"/>
    </row>
    <row r="30" spans="1:25" ht="20.100000000000001" customHeight="1" x14ac:dyDescent="0.2">
      <c r="A30" s="13"/>
      <c r="B30" s="13"/>
      <c r="C30" s="12"/>
      <c r="D30" s="12"/>
      <c r="E30" s="12"/>
      <c r="F30" s="12"/>
      <c r="G30" s="12"/>
      <c r="H30" s="12"/>
      <c r="I30" s="12"/>
      <c r="J30" s="12"/>
      <c r="K30" s="12"/>
      <c r="T30" s="9"/>
      <c r="U30" s="9"/>
    </row>
    <row r="31" spans="1:25" ht="20.100000000000001" customHeight="1" x14ac:dyDescent="0.2">
      <c r="A31" s="35" t="s">
        <v>90</v>
      </c>
      <c r="B31" s="35"/>
      <c r="C31" s="35"/>
      <c r="D31" s="13"/>
      <c r="E31" s="13"/>
      <c r="F31" s="12"/>
      <c r="G31" s="12"/>
      <c r="H31" s="12"/>
      <c r="I31" s="12"/>
      <c r="J31" s="12"/>
      <c r="K31" s="12"/>
    </row>
    <row r="32" spans="1:25" ht="15.75" customHeight="1" x14ac:dyDescent="0.2">
      <c r="A32" s="17" t="s">
        <v>91</v>
      </c>
      <c r="B32" s="18" t="s">
        <v>92</v>
      </c>
      <c r="C32" s="19" t="s">
        <v>89</v>
      </c>
      <c r="D32" s="12"/>
      <c r="E32" s="12"/>
      <c r="F32" s="12"/>
      <c r="G32" s="12"/>
      <c r="H32" s="12"/>
      <c r="I32" s="12"/>
      <c r="J32" s="12"/>
      <c r="K32" s="15"/>
      <c r="L32" s="7"/>
    </row>
    <row r="33" spans="1:11" ht="15.75" customHeight="1" x14ac:dyDescent="0.2">
      <c r="A33" s="20">
        <v>0</v>
      </c>
      <c r="B33" s="11">
        <v>29</v>
      </c>
      <c r="C33" s="21" t="s">
        <v>8</v>
      </c>
      <c r="D33" s="12"/>
      <c r="E33" s="12"/>
      <c r="F33" s="12"/>
      <c r="G33" s="12"/>
      <c r="H33" s="12"/>
      <c r="I33" s="12"/>
      <c r="J33" s="12"/>
      <c r="K33" s="13"/>
    </row>
    <row r="34" spans="1:11" ht="15.75" customHeight="1" x14ac:dyDescent="0.2">
      <c r="A34" s="20">
        <v>30</v>
      </c>
      <c r="B34" s="11">
        <v>39</v>
      </c>
      <c r="C34" s="22" t="s">
        <v>9</v>
      </c>
      <c r="D34" s="12"/>
      <c r="E34" s="12"/>
      <c r="F34" s="12"/>
      <c r="G34" s="12"/>
      <c r="H34" s="12"/>
      <c r="I34" s="12"/>
      <c r="J34" s="12"/>
      <c r="K34" s="13"/>
    </row>
    <row r="35" spans="1:11" ht="15.75" customHeight="1" x14ac:dyDescent="0.2">
      <c r="A35" s="20">
        <v>40</v>
      </c>
      <c r="B35" s="11">
        <v>44</v>
      </c>
      <c r="C35" s="21" t="s">
        <v>10</v>
      </c>
      <c r="D35" s="12"/>
      <c r="E35" s="12"/>
      <c r="F35" s="12"/>
      <c r="G35" s="12"/>
      <c r="H35" s="12"/>
      <c r="I35" s="12"/>
      <c r="J35" s="12"/>
      <c r="K35" s="13"/>
    </row>
    <row r="36" spans="1:11" ht="15.75" customHeight="1" x14ac:dyDescent="0.2">
      <c r="A36" s="20">
        <v>45</v>
      </c>
      <c r="B36" s="11">
        <v>49</v>
      </c>
      <c r="C36" s="22" t="s">
        <v>11</v>
      </c>
      <c r="D36" s="12"/>
      <c r="E36" s="12"/>
      <c r="F36" s="12"/>
      <c r="G36" s="12"/>
      <c r="H36" s="12"/>
      <c r="I36" s="12"/>
      <c r="J36" s="12"/>
      <c r="K36" s="13"/>
    </row>
    <row r="37" spans="1:11" ht="15.75" customHeight="1" x14ac:dyDescent="0.2">
      <c r="A37" s="20">
        <v>50</v>
      </c>
      <c r="B37" s="11">
        <v>59</v>
      </c>
      <c r="C37" s="21" t="s">
        <v>12</v>
      </c>
      <c r="D37" s="12"/>
      <c r="E37" s="12"/>
      <c r="F37" s="12"/>
      <c r="G37" s="12"/>
      <c r="H37" s="12"/>
      <c r="I37" s="12"/>
      <c r="J37" s="12"/>
      <c r="K37" s="13"/>
    </row>
    <row r="38" spans="1:11" ht="15.75" customHeight="1" x14ac:dyDescent="0.2">
      <c r="A38" s="20">
        <v>60</v>
      </c>
      <c r="B38" s="11">
        <v>69</v>
      </c>
      <c r="C38" s="22" t="s">
        <v>13</v>
      </c>
      <c r="D38" s="12"/>
      <c r="E38" s="12"/>
      <c r="F38" s="12"/>
      <c r="G38" s="12"/>
      <c r="H38" s="12"/>
      <c r="I38" s="12"/>
      <c r="J38" s="12"/>
      <c r="K38" s="13"/>
    </row>
    <row r="39" spans="1:11" ht="15.75" customHeight="1" x14ac:dyDescent="0.2">
      <c r="A39" s="20">
        <v>70</v>
      </c>
      <c r="B39" s="11">
        <v>75</v>
      </c>
      <c r="C39" s="21" t="s">
        <v>14</v>
      </c>
      <c r="D39" s="12"/>
      <c r="E39" s="12"/>
      <c r="F39" s="12"/>
      <c r="G39" s="12"/>
      <c r="H39" s="12"/>
      <c r="I39" s="12"/>
      <c r="J39" s="12"/>
      <c r="K39" s="13"/>
    </row>
    <row r="40" spans="1:11" ht="15.75" customHeight="1" x14ac:dyDescent="0.2">
      <c r="A40" s="20">
        <v>76</v>
      </c>
      <c r="B40" s="11">
        <v>80</v>
      </c>
      <c r="C40" s="22" t="s">
        <v>15</v>
      </c>
      <c r="D40" s="12"/>
      <c r="E40" s="12"/>
      <c r="F40" s="12"/>
      <c r="G40" s="12"/>
      <c r="H40" s="12"/>
      <c r="I40" s="12"/>
      <c r="J40" s="12"/>
      <c r="K40" s="13"/>
    </row>
    <row r="41" spans="1:11" ht="15.75" customHeight="1" x14ac:dyDescent="0.2">
      <c r="A41" s="23">
        <v>81</v>
      </c>
      <c r="B41" s="24">
        <v>100</v>
      </c>
      <c r="C41" s="25" t="s">
        <v>16</v>
      </c>
      <c r="D41" s="12"/>
      <c r="E41" s="12"/>
      <c r="F41" s="12"/>
      <c r="G41" s="12"/>
      <c r="H41" s="12"/>
      <c r="I41" s="12"/>
      <c r="J41" s="12"/>
      <c r="K41" s="13"/>
    </row>
    <row r="42" spans="1:11" ht="15.75" customHeight="1" x14ac:dyDescent="0.2">
      <c r="A42" s="13"/>
      <c r="B42" s="13"/>
      <c r="C42" s="12"/>
      <c r="D42" s="12"/>
      <c r="E42" s="12"/>
      <c r="F42" s="12"/>
      <c r="G42" s="12"/>
      <c r="H42" s="12"/>
      <c r="I42" s="12"/>
      <c r="J42" s="12"/>
      <c r="K42" s="13"/>
    </row>
    <row r="43" spans="1:11" ht="15.75" customHeight="1" x14ac:dyDescent="0.2">
      <c r="A43" s="13"/>
      <c r="B43" s="13"/>
      <c r="C43" s="12"/>
      <c r="D43" s="12"/>
      <c r="E43" s="12"/>
      <c r="K43" s="12"/>
    </row>
    <row r="44" spans="1:11" ht="15.75" customHeight="1" x14ac:dyDescent="0.2">
      <c r="A44" s="13"/>
      <c r="B44" s="13"/>
      <c r="C44" s="12"/>
      <c r="D44" s="12"/>
      <c r="E44" s="12"/>
      <c r="K44" s="12"/>
    </row>
    <row r="45" spans="1:11" ht="15.75" customHeight="1" x14ac:dyDescent="0.2">
      <c r="A45" s="13"/>
      <c r="B45" s="13"/>
      <c r="C45" s="12"/>
      <c r="D45" s="12"/>
      <c r="E45" s="12"/>
      <c r="G45" s="45" t="s">
        <v>106</v>
      </c>
      <c r="H45" s="45"/>
      <c r="I45" s="45"/>
      <c r="J45" s="46"/>
      <c r="K45" s="12"/>
    </row>
    <row r="46" spans="1:11" ht="15.75" customHeight="1" x14ac:dyDescent="0.2">
      <c r="A46" s="13"/>
      <c r="B46" s="13"/>
      <c r="C46" s="12"/>
      <c r="D46" s="12"/>
      <c r="E46" s="12"/>
      <c r="F46" s="42"/>
      <c r="G46" s="42"/>
      <c r="H46" s="42"/>
      <c r="I46" s="42"/>
      <c r="J46" s="42"/>
      <c r="K46" s="12"/>
    </row>
    <row r="47" spans="1:11" ht="15.75" customHeight="1" x14ac:dyDescent="0.2">
      <c r="A47" s="13"/>
      <c r="B47" s="13"/>
      <c r="C47" s="12"/>
      <c r="D47" s="12"/>
      <c r="E47" s="12"/>
      <c r="G47" s="43"/>
      <c r="H47" s="44" t="s">
        <v>107</v>
      </c>
      <c r="I47" s="43"/>
      <c r="J47" s="43"/>
      <c r="K47" s="12"/>
    </row>
    <row r="48" spans="1:11" ht="15.75" customHeight="1" x14ac:dyDescent="0.2">
      <c r="A48" s="13"/>
      <c r="B48" s="13"/>
      <c r="C48" s="12"/>
      <c r="D48" s="12"/>
      <c r="E48" s="12"/>
      <c r="F48" s="12"/>
      <c r="G48" s="12"/>
      <c r="H48" s="12"/>
      <c r="I48" s="12"/>
      <c r="J48" s="12"/>
      <c r="K48" s="12"/>
    </row>
    <row r="49" spans="1:11" ht="15.75" customHeight="1" x14ac:dyDescent="0.2">
      <c r="A49" s="13"/>
      <c r="B49" s="13"/>
      <c r="C49" s="12"/>
      <c r="D49" s="12"/>
      <c r="E49" s="12"/>
      <c r="F49" s="12"/>
      <c r="G49" s="12"/>
      <c r="H49" s="12"/>
      <c r="I49" s="12"/>
      <c r="J49" s="12"/>
      <c r="K49" s="12"/>
    </row>
    <row r="50" spans="1:11" ht="15.75" customHeight="1" x14ac:dyDescent="0.2">
      <c r="A50" s="13"/>
      <c r="B50" s="13"/>
      <c r="C50" s="12"/>
      <c r="D50" s="12"/>
      <c r="E50" s="12"/>
      <c r="F50" s="12"/>
      <c r="G50" s="12"/>
      <c r="H50" s="12"/>
      <c r="I50" s="12"/>
      <c r="J50" s="12"/>
      <c r="K50" s="12"/>
    </row>
    <row r="51" spans="1:11" ht="15.75" customHeight="1" x14ac:dyDescent="0.2">
      <c r="A51" s="13"/>
      <c r="B51" s="13"/>
      <c r="C51" s="12"/>
      <c r="D51" s="12"/>
      <c r="E51" s="12"/>
      <c r="F51" s="12"/>
      <c r="G51" s="12"/>
      <c r="H51" s="12"/>
      <c r="I51" s="12"/>
      <c r="J51" s="12"/>
      <c r="K51" s="12"/>
    </row>
    <row r="52" spans="1:11" ht="15.75" customHeight="1" x14ac:dyDescent="0.2">
      <c r="A52" s="13"/>
      <c r="B52" s="13"/>
      <c r="C52" s="12"/>
      <c r="D52" s="12"/>
      <c r="E52" s="12"/>
      <c r="F52" s="12"/>
      <c r="G52" s="12"/>
      <c r="H52" s="12"/>
      <c r="I52" s="12"/>
      <c r="J52" s="12"/>
      <c r="K52" s="12"/>
    </row>
    <row r="53" spans="1:11" ht="15.75" customHeight="1" x14ac:dyDescent="0.2">
      <c r="A53" s="13"/>
      <c r="B53" s="13"/>
      <c r="C53" s="12"/>
      <c r="D53" s="12"/>
      <c r="E53" s="12"/>
      <c r="F53" s="12"/>
      <c r="G53" s="12"/>
      <c r="H53" s="12"/>
      <c r="I53" s="12"/>
      <c r="J53" s="12"/>
      <c r="K53" s="12"/>
    </row>
    <row r="54" spans="1:11" ht="15.75" customHeight="1" x14ac:dyDescent="0.2">
      <c r="A54" s="13"/>
      <c r="B54" s="13"/>
      <c r="C54" s="12"/>
      <c r="D54" s="12"/>
      <c r="E54" s="12"/>
      <c r="F54" s="12"/>
      <c r="G54" s="12"/>
      <c r="H54" s="12"/>
      <c r="I54" s="12"/>
      <c r="J54" s="12"/>
      <c r="K54" s="12"/>
    </row>
    <row r="55" spans="1:11" ht="15.75" customHeight="1" x14ac:dyDescent="0.2">
      <c r="A55" s="13"/>
      <c r="B55" s="13"/>
      <c r="C55" s="12"/>
      <c r="D55" s="12"/>
      <c r="E55" s="12"/>
      <c r="F55" s="12"/>
      <c r="G55" s="12"/>
      <c r="H55" s="12"/>
      <c r="I55" s="12"/>
      <c r="J55" s="12"/>
      <c r="K55" s="12"/>
    </row>
    <row r="56" spans="1:11" ht="15.75" customHeight="1" x14ac:dyDescent="0.2">
      <c r="A56" s="13"/>
      <c r="B56" s="13"/>
      <c r="C56" s="12"/>
      <c r="D56" s="12"/>
      <c r="E56" s="12"/>
      <c r="F56" s="12"/>
      <c r="G56" s="12"/>
      <c r="H56" s="12"/>
      <c r="I56" s="12"/>
      <c r="J56" s="12"/>
      <c r="K56" s="12"/>
    </row>
    <row r="57" spans="1:11" ht="15.75" customHeight="1" x14ac:dyDescent="0.2">
      <c r="A57" s="13"/>
      <c r="B57" s="13"/>
      <c r="C57" s="12"/>
      <c r="D57" s="12"/>
      <c r="E57" s="12"/>
      <c r="F57" s="12"/>
      <c r="G57" s="12"/>
      <c r="H57" s="12"/>
      <c r="I57" s="12"/>
      <c r="J57" s="12"/>
      <c r="K57" s="12"/>
    </row>
    <row r="58" spans="1:11" ht="15.75" customHeight="1" x14ac:dyDescent="0.2">
      <c r="A58" s="13"/>
      <c r="B58" s="13"/>
      <c r="C58" s="12"/>
      <c r="D58" s="12"/>
      <c r="E58" s="12"/>
      <c r="F58" s="12"/>
      <c r="G58" s="12"/>
      <c r="H58" s="12"/>
      <c r="I58" s="12"/>
      <c r="J58" s="12"/>
      <c r="K58" s="12"/>
    </row>
    <row r="59" spans="1:11" ht="15.75" customHeight="1" x14ac:dyDescent="0.2">
      <c r="A59" s="13"/>
      <c r="B59" s="13"/>
      <c r="C59" s="12"/>
      <c r="D59" s="12"/>
      <c r="E59" s="12"/>
      <c r="F59" s="12"/>
      <c r="G59" s="12"/>
      <c r="H59" s="12"/>
      <c r="I59" s="12"/>
      <c r="J59" s="12"/>
      <c r="K59" s="12"/>
    </row>
    <row r="60" spans="1:11" ht="15.75" customHeight="1" x14ac:dyDescent="0.2">
      <c r="A60" s="13"/>
      <c r="B60" s="13"/>
      <c r="C60" s="12"/>
      <c r="D60" s="12"/>
      <c r="E60" s="12"/>
      <c r="F60" s="12"/>
      <c r="G60" s="12"/>
      <c r="H60" s="12"/>
      <c r="I60" s="12"/>
      <c r="J60" s="12"/>
      <c r="K60" s="12"/>
    </row>
    <row r="61" spans="1:11" ht="15.75" customHeight="1" x14ac:dyDescent="0.2">
      <c r="A61" s="13"/>
      <c r="B61" s="13"/>
      <c r="C61" s="12"/>
      <c r="D61" s="12"/>
      <c r="E61" s="12"/>
      <c r="F61" s="12"/>
      <c r="G61" s="12"/>
      <c r="H61" s="12"/>
      <c r="I61" s="12"/>
      <c r="J61" s="12"/>
      <c r="K61" s="12"/>
    </row>
    <row r="62" spans="1:11" ht="15.75" customHeight="1" x14ac:dyDescent="0.2">
      <c r="A62" s="13"/>
      <c r="B62" s="13"/>
      <c r="C62" s="12"/>
      <c r="D62" s="12"/>
      <c r="E62" s="12"/>
      <c r="F62" s="12"/>
      <c r="G62" s="12"/>
      <c r="H62" s="12"/>
      <c r="I62" s="12"/>
      <c r="J62" s="12"/>
      <c r="K62" s="12"/>
    </row>
    <row r="63" spans="1:11" ht="15.75" customHeight="1" x14ac:dyDescent="0.2">
      <c r="A63" s="13"/>
      <c r="B63" s="13"/>
      <c r="C63" s="12"/>
      <c r="D63" s="12"/>
      <c r="E63" s="12"/>
      <c r="F63" s="12"/>
      <c r="G63" s="12"/>
      <c r="H63" s="12"/>
      <c r="I63" s="12"/>
      <c r="J63" s="12"/>
      <c r="K63" s="12"/>
    </row>
    <row r="64" spans="1:11" ht="15.75" customHeight="1" x14ac:dyDescent="0.2">
      <c r="A64" s="13"/>
      <c r="B64" s="13"/>
      <c r="C64" s="12"/>
      <c r="D64" s="12"/>
      <c r="E64" s="12"/>
      <c r="F64" s="12"/>
      <c r="G64" s="12"/>
      <c r="H64" s="12"/>
      <c r="I64" s="12"/>
      <c r="J64" s="12"/>
      <c r="K64" s="12"/>
    </row>
    <row r="65" spans="1:11" ht="15.75" customHeight="1" x14ac:dyDescent="0.2">
      <c r="A65" s="13"/>
      <c r="B65" s="13"/>
      <c r="C65" s="12"/>
      <c r="D65" s="12"/>
      <c r="E65" s="12"/>
      <c r="F65" s="12"/>
      <c r="G65" s="12"/>
      <c r="H65" s="12"/>
      <c r="I65" s="12"/>
      <c r="J65" s="12"/>
      <c r="K65" s="12"/>
    </row>
    <row r="66" spans="1:11" ht="15.75" customHeight="1" x14ac:dyDescent="0.2">
      <c r="A66" s="13"/>
      <c r="B66" s="13"/>
      <c r="C66" s="12"/>
      <c r="D66" s="12"/>
      <c r="E66" s="12"/>
      <c r="F66" s="12"/>
      <c r="G66" s="12"/>
      <c r="H66" s="12"/>
      <c r="I66" s="12"/>
      <c r="J66" s="12"/>
      <c r="K66" s="12"/>
    </row>
    <row r="67" spans="1:11" ht="15.75" customHeight="1" x14ac:dyDescent="0.2">
      <c r="A67" s="13"/>
      <c r="B67" s="13"/>
      <c r="C67" s="12"/>
      <c r="D67" s="12"/>
      <c r="E67" s="12"/>
      <c r="F67" s="12"/>
      <c r="G67" s="12"/>
      <c r="H67" s="12"/>
      <c r="I67" s="12"/>
      <c r="J67" s="12"/>
      <c r="K67" s="12"/>
    </row>
    <row r="68" spans="1:11" ht="15.75" customHeight="1" x14ac:dyDescent="0.2">
      <c r="A68" s="13"/>
      <c r="B68" s="13"/>
      <c r="C68" s="12"/>
      <c r="D68" s="12"/>
      <c r="E68" s="12"/>
      <c r="F68" s="12"/>
      <c r="G68" s="12"/>
      <c r="H68" s="12"/>
      <c r="I68" s="12"/>
      <c r="J68" s="12"/>
      <c r="K68" s="12"/>
    </row>
    <row r="69" spans="1:11" ht="15.75" customHeight="1" x14ac:dyDescent="0.2">
      <c r="A69" s="13"/>
      <c r="B69" s="13"/>
      <c r="C69" s="12"/>
      <c r="D69" s="12"/>
      <c r="E69" s="12"/>
      <c r="F69" s="12"/>
      <c r="G69" s="12"/>
      <c r="H69" s="12"/>
      <c r="I69" s="12"/>
      <c r="J69" s="12"/>
      <c r="K69" s="12"/>
    </row>
    <row r="70" spans="1:11" ht="15.75" customHeight="1" x14ac:dyDescent="0.2">
      <c r="A70" s="13"/>
      <c r="B70" s="13"/>
      <c r="C70" s="12"/>
      <c r="D70" s="12"/>
      <c r="E70" s="12"/>
      <c r="F70" s="12"/>
      <c r="G70" s="12"/>
      <c r="H70" s="12"/>
      <c r="I70" s="12"/>
      <c r="J70" s="12"/>
      <c r="K70" s="12"/>
    </row>
    <row r="71" spans="1:11" ht="15.75" customHeight="1" x14ac:dyDescent="0.2">
      <c r="A71" s="13"/>
      <c r="B71" s="13"/>
      <c r="C71" s="12"/>
      <c r="D71" s="12"/>
      <c r="E71" s="12"/>
      <c r="F71" s="12"/>
      <c r="G71" s="12"/>
      <c r="H71" s="12"/>
      <c r="I71" s="12"/>
      <c r="J71" s="12"/>
      <c r="K71" s="12"/>
    </row>
    <row r="72" spans="1:11" ht="15.75" customHeight="1" x14ac:dyDescent="0.2">
      <c r="A72" s="13"/>
      <c r="B72" s="13"/>
      <c r="C72" s="12"/>
      <c r="D72" s="12"/>
      <c r="E72" s="12"/>
      <c r="F72" s="12"/>
      <c r="G72" s="12"/>
      <c r="H72" s="12"/>
      <c r="I72" s="12"/>
      <c r="J72" s="12"/>
      <c r="K72" s="12"/>
    </row>
    <row r="73" spans="1:11" ht="15.75" customHeight="1" x14ac:dyDescent="0.2">
      <c r="A73" s="13"/>
      <c r="B73" s="13"/>
      <c r="C73" s="12"/>
      <c r="D73" s="12"/>
      <c r="E73" s="12"/>
      <c r="F73" s="12"/>
      <c r="G73" s="12"/>
      <c r="H73" s="12"/>
      <c r="I73" s="12"/>
      <c r="J73" s="12"/>
      <c r="K73" s="12"/>
    </row>
    <row r="74" spans="1:11" ht="15.75" customHeight="1" x14ac:dyDescent="0.2">
      <c r="A74" s="13"/>
      <c r="B74" s="13"/>
      <c r="C74" s="12"/>
      <c r="D74" s="12"/>
      <c r="E74" s="12"/>
      <c r="F74" s="12"/>
      <c r="G74" s="12"/>
      <c r="H74" s="12"/>
      <c r="I74" s="12"/>
      <c r="J74" s="12"/>
      <c r="K74" s="12"/>
    </row>
    <row r="75" spans="1:11" ht="15.75" customHeight="1" x14ac:dyDescent="0.2">
      <c r="A75" s="13"/>
      <c r="B75" s="13"/>
      <c r="C75" s="12"/>
      <c r="D75" s="12"/>
      <c r="E75" s="12"/>
      <c r="F75" s="12"/>
      <c r="G75" s="12"/>
      <c r="H75" s="12"/>
      <c r="I75" s="12"/>
      <c r="J75" s="12"/>
      <c r="K75" s="12"/>
    </row>
    <row r="76" spans="1:11" ht="15.75" customHeight="1" x14ac:dyDescent="0.2">
      <c r="A76" s="13"/>
      <c r="B76" s="13"/>
      <c r="C76" s="12"/>
      <c r="D76" s="12"/>
      <c r="E76" s="12"/>
      <c r="F76" s="12"/>
      <c r="G76" s="12"/>
      <c r="H76" s="12"/>
      <c r="I76" s="12"/>
      <c r="J76" s="12"/>
      <c r="K76" s="12"/>
    </row>
    <row r="77" spans="1:11" ht="15.75" customHeight="1" x14ac:dyDescent="0.2">
      <c r="A77" s="13"/>
      <c r="B77" s="13"/>
      <c r="C77" s="12"/>
      <c r="D77" s="12"/>
      <c r="E77" s="12"/>
      <c r="F77" s="12"/>
      <c r="G77" s="12"/>
      <c r="H77" s="12"/>
      <c r="I77" s="12"/>
      <c r="J77" s="12"/>
      <c r="K77" s="12"/>
    </row>
    <row r="78" spans="1:11" ht="15.75" customHeight="1" x14ac:dyDescent="0.2">
      <c r="A78" s="13"/>
      <c r="B78" s="13"/>
      <c r="C78" s="12"/>
      <c r="D78" s="12"/>
      <c r="E78" s="12"/>
      <c r="F78" s="12"/>
      <c r="G78" s="12"/>
      <c r="H78" s="12"/>
      <c r="I78" s="12"/>
      <c r="J78" s="12"/>
      <c r="K78" s="12"/>
    </row>
    <row r="79" spans="1:11" ht="15.75" customHeight="1" x14ac:dyDescent="0.2">
      <c r="A79" s="13"/>
      <c r="B79" s="13"/>
      <c r="C79" s="12"/>
      <c r="D79" s="12"/>
      <c r="E79" s="12"/>
      <c r="F79" s="12"/>
      <c r="G79" s="12"/>
      <c r="H79" s="12"/>
      <c r="I79" s="12"/>
      <c r="J79" s="12"/>
      <c r="K79" s="12"/>
    </row>
  </sheetData>
  <sheetProtection algorithmName="SHA-512" hashValue="q1e4cMGZJECySZGkT/RZJTNWKVaErl0W/aYvzb7cI9rZD8sy/FMAqTVLPKOHTrpIi8eKM3YicX+5eFhyV7zDhQ==" saltValue="KxzXopmJmgwR7gobm8hHLg==" spinCount="100000" sheet="1" objects="1" scenarios="1"/>
  <mergeCells count="12">
    <mergeCell ref="G45:I45"/>
    <mergeCell ref="F46:J46"/>
    <mergeCell ref="A31:C31"/>
    <mergeCell ref="A1:K1"/>
    <mergeCell ref="A2:K2"/>
    <mergeCell ref="A3:K3"/>
    <mergeCell ref="D14:E14"/>
    <mergeCell ref="D15:J16"/>
    <mergeCell ref="C22:K22"/>
    <mergeCell ref="D5:K5"/>
    <mergeCell ref="A20:K20"/>
    <mergeCell ref="D10:H10"/>
  </mergeCells>
  <conditionalFormatting sqref="B16">
    <cfRule type="expression" dxfId="5" priority="2">
      <formula>ISTEXT(B16)=TRUE</formula>
    </cfRule>
  </conditionalFormatting>
  <conditionalFormatting sqref="C23:K29">
    <cfRule type="expression" dxfId="4" priority="24">
      <formula>AND($A23=$B$17, C$21=$B$18, $D$10="BAĞIL DEĞERLENDİRME SİSTEMİ UYGULANDI")</formula>
    </cfRule>
  </conditionalFormatting>
  <conditionalFormatting sqref="A22:K29">
    <cfRule type="expression" dxfId="3" priority="25">
      <formula>AND($A22=$B$17, $D$10="BAĞIL DEĞERLENDİRME SİSTEMİ UYGULANDI")</formula>
    </cfRule>
  </conditionalFormatting>
  <conditionalFormatting sqref="C21:K21 C23:K29">
    <cfRule type="expression" dxfId="2" priority="26">
      <formula>OR( AND($B$14&lt;45,C$21="FF"), AND($B$14&gt;=45,C$21=$B$18,$D$10="BAĞIL DEĞERLENDİRME SİSTEMİ UYGULANDI") )</formula>
    </cfRule>
  </conditionalFormatting>
  <conditionalFormatting sqref="A33:C41">
    <cfRule type="expression" dxfId="1" priority="28">
      <formula>AND($C33=$B$18, $D$10="MUTLAK DEĞERLENDİRME SİSTEMİ UYGULANDI")</formula>
    </cfRule>
  </conditionalFormatting>
  <conditionalFormatting sqref="A22:K22">
    <cfRule type="expression" dxfId="0" priority="1">
      <formula>XFD17="Üstün Başarı"</formula>
    </cfRule>
  </conditionalFormatting>
  <dataValidations count="4">
    <dataValidation type="decimal" allowBlank="1" showErrorMessage="1" error="0-100 arası değer girilmelidir." prompt="Sınıf ortalamasını giriniz." sqref="B11">
      <formula1>0</formula1>
      <formula2>100</formula2>
    </dataValidation>
    <dataValidation type="decimal" allowBlank="1" showErrorMessage="1" prompt="Standart sapmayı giriniz." sqref="B12">
      <formula1>0</formula1>
      <formula2>100</formula2>
    </dataValidation>
    <dataValidation type="decimal" allowBlank="1" showErrorMessage="1" error="0-100 arası bir değer girin" prompt="Öğrencinin vize notunu giriniz" sqref="B13">
      <formula1>0</formula1>
      <formula2>100</formula2>
    </dataValidation>
    <dataValidation type="decimal" allowBlank="1" showErrorMessage="1" prompt="Öğrencinin bütünleme notunu giriniz" sqref="B14">
      <formula1>0</formula1>
      <formula2>100</formula2>
    </dataValidation>
  </dataValidations>
  <pageMargins left="0.7" right="0.7" top="0.75" bottom="0.75" header="0.3" footer="0.3"/>
  <pageSetup paperSize="9" scale="57" orientation="portrait" verticalDpi="0" r:id="rId1"/>
  <colBreaks count="1" manualBreakCount="1">
    <brk id="11" max="1048575" man="1"/>
  </colBreak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Not hesaplama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2026-01-29T13:09:27Z</cp:lastPrinted>
  <dcterms:created xsi:type="dcterms:W3CDTF">2026-01-29T11:46:12Z</dcterms:created>
  <dcterms:modified xsi:type="dcterms:W3CDTF">2026-01-29T13:48:06Z</dcterms:modified>
</cp:coreProperties>
</file>